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40DE1A74-C04A-4A62-9DCC-BBD28F6AD3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2" sheetId="3" r:id="rId1"/>
  </sheets>
  <definedNames>
    <definedName name="_xlnm.Print_Area" localSheetId="0">'Anno 2022'!$C$3:$V$35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3" l="1"/>
  <c r="H4" i="3"/>
  <c r="F4" i="3"/>
  <c r="J3" i="3"/>
  <c r="H3" i="3"/>
  <c r="F3" i="3"/>
  <c r="F29" i="3"/>
  <c r="E26" i="3"/>
  <c r="E21" i="3"/>
  <c r="H16" i="3"/>
  <c r="G16" i="3"/>
  <c r="F16" i="3"/>
  <c r="E16" i="3"/>
  <c r="H14" i="3" s="1"/>
  <c r="H15" i="3"/>
  <c r="G15" i="3"/>
  <c r="G14" i="3"/>
  <c r="H13" i="3"/>
  <c r="G13" i="3"/>
  <c r="G12" i="3"/>
  <c r="H11" i="3"/>
  <c r="G11" i="3"/>
  <c r="H26" i="3" l="1"/>
  <c r="E29" i="3"/>
  <c r="G21" i="3"/>
  <c r="H25" i="3"/>
  <c r="G22" i="3"/>
  <c r="G24" i="3"/>
  <c r="H27" i="3"/>
  <c r="H23" i="3"/>
  <c r="G27" i="3"/>
  <c r="H22" i="3"/>
  <c r="H24" i="3"/>
  <c r="G26" i="3"/>
  <c r="G28" i="3"/>
  <c r="G29" i="3"/>
  <c r="H12" i="3"/>
  <c r="G23" i="3"/>
  <c r="G25" i="3"/>
  <c r="H28" i="3"/>
  <c r="H29" i="3" l="1"/>
  <c r="H21" i="3"/>
</calcChain>
</file>

<file path=xl/sharedStrings.xml><?xml version="1.0" encoding="utf-8"?>
<sst xmlns="http://schemas.openxmlformats.org/spreadsheetml/2006/main" count="34" uniqueCount="25">
  <si>
    <t>Punteggio Medio attiribuito</t>
  </si>
  <si>
    <t>Produttività media erogata</t>
  </si>
  <si>
    <t>Valutazione scostamento dalla media %</t>
  </si>
  <si>
    <t>Valutazione scostamento dalla media</t>
  </si>
  <si>
    <t>Polizia Locale</t>
  </si>
  <si>
    <t>Ufficio Personale</t>
  </si>
  <si>
    <t>Sia</t>
  </si>
  <si>
    <t>Suap</t>
  </si>
  <si>
    <t>Ragioneria</t>
  </si>
  <si>
    <t>Medie totali</t>
  </si>
  <si>
    <t>Settore Personale  titolare di EQ</t>
  </si>
  <si>
    <t>Risultato media erogata</t>
  </si>
  <si>
    <t>Distribuzione del personale per classi di punteggio finale</t>
  </si>
  <si>
    <t>x&gt;95</t>
  </si>
  <si>
    <t>% x&gt;95</t>
  </si>
  <si>
    <t>80&lt;x&lt;=95</t>
  </si>
  <si>
    <t>% 80&lt;x&lt;=95</t>
  </si>
  <si>
    <t>X&lt;=80</t>
  </si>
  <si>
    <t>% X&lt;=80</t>
  </si>
  <si>
    <t>Titolari di EQ</t>
  </si>
  <si>
    <t>Personale non titolare di EQ</t>
  </si>
  <si>
    <t>Settore Personale non titolare di PO</t>
  </si>
  <si>
    <t>Anticorruzione</t>
  </si>
  <si>
    <t>CUC</t>
  </si>
  <si>
    <t>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</si>
</sst>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10" fontId="0" fillId="0" borderId="4" xfId="0" applyNumberFormat="1" applyBorder="1"/>
    <xf numFmtId="44" fontId="0" fillId="0" borderId="4" xfId="0" applyNumberFormat="1" applyBorder="1" applyAlignment="1">
      <alignment horizontal="right"/>
    </xf>
    <xf numFmtId="0" fontId="1" fillId="0" borderId="5" xfId="0" applyFont="1" applyBorder="1"/>
    <xf numFmtId="10" fontId="0" fillId="0" borderId="6" xfId="0" applyNumberFormat="1" applyBorder="1"/>
    <xf numFmtId="44" fontId="0" fillId="0" borderId="6" xfId="0" applyNumberFormat="1" applyBorder="1"/>
    <xf numFmtId="0" fontId="1" fillId="0" borderId="7" xfId="0" applyFont="1" applyBorder="1"/>
    <xf numFmtId="10" fontId="0" fillId="0" borderId="8" xfId="0" applyNumberFormat="1" applyBorder="1"/>
    <xf numFmtId="44" fontId="0" fillId="0" borderId="8" xfId="0" applyNumberFormat="1" applyBorder="1"/>
    <xf numFmtId="0" fontId="1" fillId="0" borderId="1" xfId="0" applyFont="1" applyBorder="1"/>
    <xf numFmtId="10" fontId="1" fillId="0" borderId="2" xfId="0" applyNumberFormat="1" applyFont="1" applyBorder="1"/>
    <xf numFmtId="44" fontId="1" fillId="0" borderId="1" xfId="0" applyNumberFormat="1" applyFont="1" applyBorder="1"/>
    <xf numFmtId="2" fontId="0" fillId="0" borderId="1" xfId="0" applyNumberFormat="1" applyBorder="1" applyAlignment="1">
      <alignment horizontal="right"/>
    </xf>
    <xf numFmtId="10" fontId="0" fillId="0" borderId="0" xfId="0" applyNumberForma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0" fontId="0" fillId="0" borderId="3" xfId="0" applyNumberFormat="1" applyBorder="1"/>
    <xf numFmtId="2" fontId="0" fillId="0" borderId="11" xfId="0" applyNumberFormat="1" applyBorder="1" applyAlignment="1">
      <alignment horizontal="right"/>
    </xf>
    <xf numFmtId="10" fontId="0" fillId="0" borderId="5" xfId="0" applyNumberFormat="1" applyBorder="1"/>
    <xf numFmtId="2" fontId="0" fillId="0" borderId="12" xfId="0" applyNumberFormat="1" applyBorder="1" applyAlignment="1">
      <alignment horizontal="right"/>
    </xf>
    <xf numFmtId="0" fontId="1" fillId="0" borderId="13" xfId="0" applyFont="1" applyBorder="1"/>
    <xf numFmtId="44" fontId="0" fillId="0" borderId="14" xfId="0" applyNumberFormat="1" applyBorder="1"/>
    <xf numFmtId="10" fontId="0" fillId="0" borderId="7" xfId="0" applyNumberFormat="1" applyBorder="1"/>
    <xf numFmtId="0" fontId="1" fillId="0" borderId="15" xfId="0" applyFont="1" applyBorder="1"/>
    <xf numFmtId="10" fontId="1" fillId="0" borderId="16" xfId="0" applyNumberFormat="1" applyFont="1" applyBorder="1"/>
    <xf numFmtId="44" fontId="1" fillId="0" borderId="15" xfId="0" applyNumberFormat="1" applyFont="1" applyBorder="1"/>
    <xf numFmtId="2" fontId="1" fillId="0" borderId="18" xfId="0" applyNumberFormat="1" applyFont="1" applyBorder="1" applyAlignment="1">
      <alignment horizontal="right"/>
    </xf>
    <xf numFmtId="44" fontId="0" fillId="0" borderId="0" xfId="0" applyNumberFormat="1"/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10" fontId="1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0" fontId="0" fillId="0" borderId="3" xfId="0" applyNumberFormat="1" applyBorder="1" applyAlignment="1">
      <alignment horizontal="right"/>
    </xf>
    <xf numFmtId="10" fontId="0" fillId="0" borderId="5" xfId="0" applyNumberFormat="1" applyBorder="1" applyAlignment="1">
      <alignment horizontal="right"/>
    </xf>
    <xf numFmtId="10" fontId="0" fillId="0" borderId="13" xfId="0" applyNumberFormat="1" applyBorder="1" applyAlignment="1">
      <alignment horizontal="right"/>
    </xf>
    <xf numFmtId="2" fontId="0" fillId="0" borderId="26" xfId="0" applyNumberFormat="1" applyBorder="1" applyAlignment="1">
      <alignment horizontal="right"/>
    </xf>
    <xf numFmtId="10" fontId="1" fillId="0" borderId="17" xfId="0" applyNumberFormat="1" applyFont="1" applyBorder="1" applyAlignment="1">
      <alignment horizontal="right"/>
    </xf>
    <xf numFmtId="10" fontId="0" fillId="0" borderId="0" xfId="0" applyNumberFormat="1" applyAlignment="1">
      <alignment horizontal="right"/>
    </xf>
    <xf numFmtId="0" fontId="1" fillId="0" borderId="27" xfId="0" applyFont="1" applyBorder="1"/>
    <xf numFmtId="10" fontId="0" fillId="0" borderId="4" xfId="0" applyNumberFormat="1" applyBorder="1" applyAlignment="1">
      <alignment horizontal="right"/>
    </xf>
    <xf numFmtId="0" fontId="1" fillId="0" borderId="28" xfId="0" applyFont="1" applyBorder="1"/>
    <xf numFmtId="10" fontId="0" fillId="0" borderId="6" xfId="0" applyNumberFormat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10" fontId="0" fillId="0" borderId="13" xfId="0" applyNumberFormat="1" applyBorder="1"/>
    <xf numFmtId="10" fontId="0" fillId="0" borderId="14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Settore Personale non titolare di 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'Anno 2022'!$E$10</c:f>
              <c:strCache>
                <c:ptCount val="1"/>
                <c:pt idx="0">
                  <c:v>Punteggio Medio attiribuito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2022'!$D$11:$D$16</c15:sqref>
                  </c15:fullRef>
                </c:ext>
              </c:extLst>
              <c:f>'Anno 2022'!$D$11:$D$15</c:f>
              <c:strCache>
                <c:ptCount val="5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CUC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2022'!$E$11:$E$16</c15:sqref>
                  </c15:fullRef>
                </c:ext>
              </c:extLst>
              <c:f>'Anno 2022'!$E$11:$E$15</c:f>
              <c:numCache>
                <c:formatCode>0.00%</c:formatCode>
                <c:ptCount val="5"/>
                <c:pt idx="0">
                  <c:v>0.96386071428571396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A-4BD8-BC07-C4FD20F27B45}"/>
            </c:ext>
          </c:extLst>
        </c:ser>
        <c:ser>
          <c:idx val="2"/>
          <c:order val="2"/>
          <c:tx>
            <c:strRef>
              <c:f>'Anno 2022'!$G$10</c:f>
              <c:strCache>
                <c:ptCount val="1"/>
                <c:pt idx="0">
                  <c:v>Valutazione scostamento dalla media %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9138755980861226E-2"/>
                  <c:y val="0.137092292327985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FA-4BD8-BC07-C4FD20F27B45}"/>
                </c:ext>
              </c:extLst>
            </c:dLbl>
            <c:dLbl>
              <c:idx val="4"/>
              <c:layout>
                <c:manualLayout>
                  <c:x val="3.1897926634768738E-2"/>
                  <c:y val="0.168048616402046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FA-4BD8-BC07-C4FD20F27B45}"/>
                </c:ext>
              </c:extLst>
            </c:dLbl>
            <c:spPr>
              <a:solidFill>
                <a:schemeClr val="accent3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2022'!$D$11:$D$16</c15:sqref>
                  </c15:fullRef>
                </c:ext>
              </c:extLst>
              <c:f>'Anno 2022'!$D$11:$D$15</c:f>
              <c:strCache>
                <c:ptCount val="5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CUC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2022'!$G$11:$G$16</c15:sqref>
                  </c15:fullRef>
                </c:ext>
              </c:extLst>
              <c:f>'Anno 2022'!$G$11:$G$15</c:f>
              <c:numCache>
                <c:formatCode>0.00%</c:formatCode>
                <c:ptCount val="5"/>
                <c:pt idx="0">
                  <c:v>-4.3914629134614858E-3</c:v>
                </c:pt>
                <c:pt idx="1">
                  <c:v>1.9500397312295359E-3</c:v>
                </c:pt>
                <c:pt idx="2">
                  <c:v>1.9500397312295359E-3</c:v>
                </c:pt>
                <c:pt idx="3">
                  <c:v>1.9500397312295359E-3</c:v>
                </c:pt>
                <c:pt idx="4">
                  <c:v>-1.4586562802272329E-3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FA-4BD8-BC07-C4FD20F27B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96990536"/>
        <c:axId val="296990920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'Anno 2022'!$F$10</c15:sqref>
                        </c15:formulaRef>
                      </c:ext>
                    </c:extLst>
                    <c:strCache>
                      <c:ptCount val="1"/>
                      <c:pt idx="0">
                        <c:v>Produttività media erogata</c:v>
                      </c:pt>
                    </c:strCache>
                  </c:strRef>
                </c:tx>
                <c:spPr>
                  <a:solidFill>
                    <a:schemeClr val="accent2">
                      <a:alpha val="88000"/>
                    </a:schemeClr>
                  </a:solidFill>
                  <a:ln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2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2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'Anno 2022'!$D$11:$D$16</c15:sqref>
                        </c15:fullRef>
                        <c15:formulaRef>
                          <c15:sqref>'Anno 2022'!$D$11:$D$15</c15:sqref>
                        </c15:formulaRef>
                      </c:ext>
                    </c:extLst>
                    <c:strCache>
                      <c:ptCount val="5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CUC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'Anno 2022'!$F$11:$F$16</c15:sqref>
                        </c15:fullRef>
                        <c15:formulaRef>
                          <c15:sqref>'Anno 2022'!$F$11:$F$15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5"/>
                      <c:pt idx="0">
                        <c:v>237.03</c:v>
                      </c:pt>
                      <c:pt idx="1">
                        <c:v>305.43</c:v>
                      </c:pt>
                      <c:pt idx="2">
                        <c:v>305.43</c:v>
                      </c:pt>
                      <c:pt idx="3">
                        <c:v>156.63</c:v>
                      </c:pt>
                      <c:pt idx="4">
                        <c:v>296.04000000000002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7FA-4BD8-BC07-C4FD20F27B4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'Anno 2022'!$H$10</c15:sqref>
                        </c15:formulaRef>
                      </c:ext>
                    </c:extLst>
                    <c:strCache>
                      <c:ptCount val="1"/>
                      <c:pt idx="0">
                        <c:v>Valutazione scostamento dalla media</c:v>
                      </c:pt>
                    </c:strCache>
                  </c:strRef>
                </c:tx>
                <c:spPr>
                  <a:solidFill>
                    <a:schemeClr val="accent4">
                      <a:alpha val="88000"/>
                    </a:schemeClr>
                  </a:solidFill>
                  <a:ln>
                    <a:solidFill>
                      <a:schemeClr val="accent4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4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4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'Anno 2022'!$D$11:$D$16</c15:sqref>
                        </c15:fullRef>
                        <c15:formulaRef>
                          <c15:sqref>'Anno 2022'!$D$11:$D$15</c15:sqref>
                        </c15:formulaRef>
                      </c:ext>
                    </c:extLst>
                    <c:strCache>
                      <c:ptCount val="5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CUC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'Anno 2022'!$H$11:$H$16</c15:sqref>
                        </c15:fullRef>
                        <c15:formulaRef>
                          <c15:sqref>'Anno 2022'!$H$11:$H$15</c15:sqref>
                        </c15:formulaRef>
                      </c:ext>
                    </c:extLst>
                    <c:numCache>
                      <c:formatCode>0.00</c:formatCode>
                      <c:ptCount val="5"/>
                      <c:pt idx="0">
                        <c:v>-0.42514285714289057</c:v>
                      </c:pt>
                      <c:pt idx="1">
                        <c:v>0.18878571428571078</c:v>
                      </c:pt>
                      <c:pt idx="2">
                        <c:v>0.18878571428571078</c:v>
                      </c:pt>
                      <c:pt idx="3">
                        <c:v>0.18878571428571078</c:v>
                      </c:pt>
                      <c:pt idx="4">
                        <c:v>-0.14121428571428618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C7FA-4BD8-BC07-C4FD20F27B45}"/>
                  </c:ext>
                </c:extLst>
              </c15:ser>
            </c15:filteredBarSeries>
          </c:ext>
        </c:extLst>
      </c:bar3DChart>
      <c:catAx>
        <c:axId val="296990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96990920"/>
        <c:crosses val="autoZero"/>
        <c:auto val="1"/>
        <c:lblAlgn val="ctr"/>
        <c:lblOffset val="100"/>
        <c:noMultiLvlLbl val="0"/>
      </c:catAx>
      <c:valAx>
        <c:axId val="296990920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96990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Settore Personale  titolare di EQ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'Anno 2022'!$E$20</c:f>
              <c:strCache>
                <c:ptCount val="1"/>
                <c:pt idx="0">
                  <c:v>Punteggio Medio attiribuito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2022'!$D$21:$D$29</c15:sqref>
                  </c15:fullRef>
                </c:ext>
              </c:extLst>
              <c:f>'Anno 2022'!$D$21:$D$28</c:f>
              <c:strCache>
                <c:ptCount val="8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Ragioneria</c:v>
                </c:pt>
                <c:pt idx="5">
                  <c:v>CUC</c:v>
                </c:pt>
                <c:pt idx="6">
                  <c:v>Anticorruzione</c:v>
                </c:pt>
                <c:pt idx="7">
                  <c:v>DMO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2022'!$E$21:$E$29</c15:sqref>
                  </c15:fullRef>
                </c:ext>
              </c:extLst>
              <c:f>'Anno 2022'!$E$21:$E$28</c:f>
              <c:numCache>
                <c:formatCode>0.00%</c:formatCode>
                <c:ptCount val="8"/>
                <c:pt idx="0">
                  <c:v>0.97333333333333327</c:v>
                </c:pt>
                <c:pt idx="1">
                  <c:v>0.97250000000000003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0.97366666666666679</c:v>
                </c:pt>
                <c:pt idx="6">
                  <c:v>0.97299999999999998</c:v>
                </c:pt>
                <c:pt idx="7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4-45F8-BEEE-12B8C40BDFC8}"/>
            </c:ext>
          </c:extLst>
        </c:ser>
        <c:ser>
          <c:idx val="2"/>
          <c:order val="2"/>
          <c:tx>
            <c:strRef>
              <c:f>'Anno 2022'!$G$20</c:f>
              <c:strCache>
                <c:ptCount val="1"/>
                <c:pt idx="0">
                  <c:v>Valutazione scostamento dalla media %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1.6692749087115284E-2"/>
                  <c:y val="0.116526590083311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E4-45F8-BEEE-12B8C40BDFC8}"/>
                </c:ext>
              </c:extLst>
            </c:dLbl>
            <c:dLbl>
              <c:idx val="3"/>
              <c:layout>
                <c:manualLayout>
                  <c:x val="1.6692749087115284E-2"/>
                  <c:y val="0.107563006230749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E4-45F8-BEEE-12B8C40BDFC8}"/>
                </c:ext>
              </c:extLst>
            </c:dLbl>
            <c:dLbl>
              <c:idx val="4"/>
              <c:layout>
                <c:manualLayout>
                  <c:x val="2.0865936358894027E-2"/>
                  <c:y val="0.125490173935874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E4-45F8-BEEE-12B8C40BDFC8}"/>
                </c:ext>
              </c:extLst>
            </c:dLbl>
            <c:dLbl>
              <c:idx val="7"/>
              <c:layout>
                <c:manualLayout>
                  <c:x val="1.8779342723004543E-2"/>
                  <c:y val="0.121008382009593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E4-45F8-BEEE-12B8C40BDFC8}"/>
                </c:ext>
              </c:extLst>
            </c:dLbl>
            <c:spPr>
              <a:solidFill>
                <a:schemeClr val="accent3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2022'!$D$21:$D$29</c15:sqref>
                  </c15:fullRef>
                </c:ext>
              </c:extLst>
              <c:f>'Anno 2022'!$D$21:$D$28</c:f>
              <c:strCache>
                <c:ptCount val="8"/>
                <c:pt idx="0">
                  <c:v>Polizia Locale</c:v>
                </c:pt>
                <c:pt idx="1">
                  <c:v>Ufficio Personale</c:v>
                </c:pt>
                <c:pt idx="2">
                  <c:v>Sia</c:v>
                </c:pt>
                <c:pt idx="3">
                  <c:v>Suap</c:v>
                </c:pt>
                <c:pt idx="4">
                  <c:v>Ragioneria</c:v>
                </c:pt>
                <c:pt idx="5">
                  <c:v>CUC</c:v>
                </c:pt>
                <c:pt idx="6">
                  <c:v>Anticorruzione</c:v>
                </c:pt>
                <c:pt idx="7">
                  <c:v>DMO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2022'!$G$21:$G$29</c15:sqref>
                  </c15:fullRef>
                </c:ext>
              </c:extLst>
              <c:f>'Anno 2022'!$G$21:$G$28</c:f>
              <c:numCache>
                <c:formatCode>0.00%</c:formatCode>
                <c:ptCount val="8"/>
                <c:pt idx="0">
                  <c:v>1.822665380079469E-3</c:v>
                </c:pt>
                <c:pt idx="1">
                  <c:v>9.6494049533624171E-4</c:v>
                </c:pt>
                <c:pt idx="2">
                  <c:v>-1.6082341588934401E-3</c:v>
                </c:pt>
                <c:pt idx="3">
                  <c:v>-1.6082341588934401E-3</c:v>
                </c:pt>
                <c:pt idx="4">
                  <c:v>-1.6082341588934401E-3</c:v>
                </c:pt>
                <c:pt idx="5">
                  <c:v>2.1657553339768931E-3</c:v>
                </c:pt>
                <c:pt idx="6">
                  <c:v>1.4795754261820449E-3</c:v>
                </c:pt>
                <c:pt idx="7">
                  <c:v>-1.6082341588934401E-3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E4-45F8-BEEE-12B8C40BDF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97210736"/>
        <c:axId val="297219320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'Anno 2022'!$F$20</c15:sqref>
                        </c15:formulaRef>
                      </c:ext>
                    </c:extLst>
                    <c:strCache>
                      <c:ptCount val="1"/>
                      <c:pt idx="0">
                        <c:v>Risultato media erogata</c:v>
                      </c:pt>
                    </c:strCache>
                  </c:strRef>
                </c:tx>
                <c:spPr>
                  <a:solidFill>
                    <a:schemeClr val="accent2">
                      <a:alpha val="88000"/>
                    </a:schemeClr>
                  </a:solidFill>
                  <a:ln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2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2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'Anno 2022'!$D$21:$D$29</c15:sqref>
                        </c15:fullRef>
                        <c15:formulaRef>
                          <c15:sqref>'Anno 2022'!$D$21:$D$28</c15:sqref>
                        </c15:formulaRef>
                      </c:ext>
                    </c:extLst>
                    <c:strCache>
                      <c:ptCount val="8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Ragioneria</c:v>
                      </c:pt>
                      <c:pt idx="5">
                        <c:v>CUC</c:v>
                      </c:pt>
                      <c:pt idx="6">
                        <c:v>Anticorruzione</c:v>
                      </c:pt>
                      <c:pt idx="7">
                        <c:v>DMO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'Anno 2022'!$F$21:$F$29</c15:sqref>
                        </c15:fullRef>
                        <c15:formulaRef>
                          <c15:sqref>'Anno 2022'!$F$21:$F$28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8"/>
                      <c:pt idx="0">
                        <c:v>2947.41</c:v>
                      </c:pt>
                      <c:pt idx="1">
                        <c:v>2321.11</c:v>
                      </c:pt>
                      <c:pt idx="2">
                        <c:v>505.16</c:v>
                      </c:pt>
                      <c:pt idx="3">
                        <c:v>3256.26</c:v>
                      </c:pt>
                      <c:pt idx="4">
                        <c:v>1797.01</c:v>
                      </c:pt>
                      <c:pt idx="5">
                        <c:v>1405.55</c:v>
                      </c:pt>
                      <c:pt idx="6">
                        <c:v>398.81</c:v>
                      </c:pt>
                      <c:pt idx="7">
                        <c:v>470.17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39E4-45F8-BEEE-12B8C40BDFC8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'Anno 2022'!$H$20</c15:sqref>
                        </c15:formulaRef>
                      </c:ext>
                    </c:extLst>
                    <c:strCache>
                      <c:ptCount val="1"/>
                      <c:pt idx="0">
                        <c:v>Valutazione scostamento dalla media</c:v>
                      </c:pt>
                    </c:strCache>
                  </c:strRef>
                </c:tx>
                <c:spPr>
                  <a:solidFill>
                    <a:schemeClr val="accent4">
                      <a:alpha val="88000"/>
                    </a:schemeClr>
                  </a:solidFill>
                  <a:ln>
                    <a:solidFill>
                      <a:schemeClr val="accent4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4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4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'Anno 2022'!$D$21:$D$29</c15:sqref>
                        </c15:fullRef>
                        <c15:formulaRef>
                          <c15:sqref>'Anno 2022'!$D$21:$D$28</c15:sqref>
                        </c15:formulaRef>
                      </c:ext>
                    </c:extLst>
                    <c:strCache>
                      <c:ptCount val="8"/>
                      <c:pt idx="0">
                        <c:v>Polizia Locale</c:v>
                      </c:pt>
                      <c:pt idx="1">
                        <c:v>Ufficio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Ragioneria</c:v>
                      </c:pt>
                      <c:pt idx="5">
                        <c:v>CUC</c:v>
                      </c:pt>
                      <c:pt idx="6">
                        <c:v>Anticorruzione</c:v>
                      </c:pt>
                      <c:pt idx="7">
                        <c:v>DMO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'Anno 2022'!$H$21:$H$29</c15:sqref>
                        </c15:fullRef>
                        <c15:formulaRef>
                          <c15:sqref>'Anno 2022'!$H$21:$H$28</c15:sqref>
                        </c15:formulaRef>
                      </c:ext>
                    </c:extLst>
                    <c:numCache>
                      <c:formatCode>0.00</c:formatCode>
                      <c:ptCount val="8"/>
                      <c:pt idx="0">
                        <c:v>0.17708333333333881</c:v>
                      </c:pt>
                      <c:pt idx="1">
                        <c:v>9.3750000000014655E-2</c:v>
                      </c:pt>
                      <c:pt idx="2">
                        <c:v>-0.15624999999999112</c:v>
                      </c:pt>
                      <c:pt idx="3">
                        <c:v>-0.15624999999999112</c:v>
                      </c:pt>
                      <c:pt idx="4">
                        <c:v>-0.15624999999999112</c:v>
                      </c:pt>
                      <c:pt idx="5">
                        <c:v>0.21041666666669068</c:v>
                      </c:pt>
                      <c:pt idx="6">
                        <c:v>0.14375000000000915</c:v>
                      </c:pt>
                      <c:pt idx="7">
                        <c:v>-0.15624999999999112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39E4-45F8-BEEE-12B8C40BDFC8}"/>
                  </c:ext>
                </c:extLst>
              </c15:ser>
            </c15:filteredBarSeries>
          </c:ext>
        </c:extLst>
      </c:bar3DChart>
      <c:catAx>
        <c:axId val="29721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97219320"/>
        <c:crosses val="autoZero"/>
        <c:auto val="1"/>
        <c:lblAlgn val="ctr"/>
        <c:lblOffset val="100"/>
        <c:noMultiLvlLbl val="0"/>
      </c:catAx>
      <c:valAx>
        <c:axId val="297219320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97210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476249</xdr:colOff>
      <xdr:row>5</xdr:row>
      <xdr:rowOff>176211</xdr:rowOff>
    </xdr:from>
    <xdr:to>
      <xdr:col>18</xdr:col>
      <xdr:colOff>495300</xdr:colOff>
      <xdr:row>17</xdr:row>
      <xdr:rowOff>152399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514349</xdr:colOff>
      <xdr:row>19</xdr:row>
      <xdr:rowOff>4762</xdr:rowOff>
    </xdr:from>
    <xdr:to>
      <xdr:col>18</xdr:col>
      <xdr:colOff>504824</xdr:colOff>
      <xdr:row>30</xdr:row>
      <xdr:rowOff>142875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J33"/>
  <sheetViews>
    <sheetView tabSelected="1" workbookViewId="0">
      <selection activeCell="B31" sqref="B31"/>
    </sheetView>
  </sheetViews>
  <sheetFormatPr defaultRowHeight="14.4" x14ac:dyDescent="0.3"/>
  <cols>
    <col min="4" max="4" width="20.109375" customWidth="1"/>
    <col min="5" max="5" width="25.88671875" customWidth="1"/>
    <col min="6" max="6" width="15.33203125" customWidth="1"/>
    <col min="7" max="8" width="12.5546875" customWidth="1"/>
  </cols>
  <sheetData>
    <row r="1" spans="4:10" ht="15" thickBot="1" x14ac:dyDescent="0.35"/>
    <row r="2" spans="4:10" ht="47.25" customHeight="1" thickBot="1" x14ac:dyDescent="0.35">
      <c r="D2" s="40" t="s">
        <v>12</v>
      </c>
      <c r="E2" s="31" t="s">
        <v>13</v>
      </c>
      <c r="F2" s="32" t="s">
        <v>14</v>
      </c>
      <c r="G2" s="31" t="s">
        <v>15</v>
      </c>
      <c r="H2" s="32" t="s">
        <v>16</v>
      </c>
      <c r="I2" s="31" t="s">
        <v>17</v>
      </c>
      <c r="J2" s="32" t="s">
        <v>18</v>
      </c>
    </row>
    <row r="3" spans="4:10" x14ac:dyDescent="0.3">
      <c r="D3" s="3" t="s">
        <v>19</v>
      </c>
      <c r="E3" s="33">
        <v>12</v>
      </c>
      <c r="F3" s="34">
        <f>E3/(E3+G3+I3)</f>
        <v>1</v>
      </c>
      <c r="G3" s="35">
        <v>0</v>
      </c>
      <c r="H3" s="36">
        <f>G3/(E3+G3+I3)</f>
        <v>0</v>
      </c>
      <c r="I3" s="35">
        <v>0</v>
      </c>
      <c r="J3" s="36">
        <f>I3/(E3+G3+I3)</f>
        <v>0</v>
      </c>
    </row>
    <row r="4" spans="4:10" ht="15" thickBot="1" x14ac:dyDescent="0.35">
      <c r="D4" s="23" t="s">
        <v>20</v>
      </c>
      <c r="E4" s="37">
        <v>39</v>
      </c>
      <c r="F4" s="38">
        <f>E4/(E4+G4+I4)</f>
        <v>0.90697674418604646</v>
      </c>
      <c r="G4" s="39">
        <v>4</v>
      </c>
      <c r="H4" s="38">
        <f>G4/(E4+G4+I4)</f>
        <v>9.3023255813953487E-2</v>
      </c>
      <c r="I4" s="39">
        <v>0</v>
      </c>
      <c r="J4" s="38">
        <f>I4/(E4+G4+I4)</f>
        <v>0</v>
      </c>
    </row>
    <row r="9" spans="4:10" ht="15" thickBot="1" x14ac:dyDescent="0.35"/>
    <row r="10" spans="4:10" ht="63" customHeight="1" thickBot="1" x14ac:dyDescent="0.35">
      <c r="D10" s="1" t="s">
        <v>21</v>
      </c>
      <c r="E10" s="1" t="s">
        <v>0</v>
      </c>
      <c r="F10" s="1" t="s">
        <v>1</v>
      </c>
      <c r="G10" s="2" t="s">
        <v>2</v>
      </c>
      <c r="H10" s="1" t="s">
        <v>3</v>
      </c>
    </row>
    <row r="11" spans="4:10" x14ac:dyDescent="0.3">
      <c r="D11" s="3" t="s">
        <v>4</v>
      </c>
      <c r="E11" s="4">
        <v>0.96386071428571396</v>
      </c>
      <c r="F11" s="5">
        <v>237.03</v>
      </c>
      <c r="G11" s="41">
        <f>E11/$E$16-1</f>
        <v>-4.3914629134614858E-3</v>
      </c>
      <c r="H11" s="20">
        <f>(E11-$E$16)*100</f>
        <v>-0.42514285714289057</v>
      </c>
    </row>
    <row r="12" spans="4:10" x14ac:dyDescent="0.3">
      <c r="D12" s="6" t="s">
        <v>5</v>
      </c>
      <c r="E12" s="7">
        <v>0.97</v>
      </c>
      <c r="F12" s="8">
        <v>305.43</v>
      </c>
      <c r="G12" s="42">
        <f t="shared" ref="G12:G16" si="0">E12/$E$16-1</f>
        <v>1.9500397312295359E-3</v>
      </c>
      <c r="H12" s="22">
        <f t="shared" ref="H12:H16" si="1">(E12-$E$16)*100</f>
        <v>0.18878571428571078</v>
      </c>
    </row>
    <row r="13" spans="4:10" x14ac:dyDescent="0.3">
      <c r="D13" s="6" t="s">
        <v>6</v>
      </c>
      <c r="E13" s="7">
        <v>0.97</v>
      </c>
      <c r="F13" s="8">
        <v>305.43</v>
      </c>
      <c r="G13" s="42">
        <f t="shared" si="0"/>
        <v>1.9500397312295359E-3</v>
      </c>
      <c r="H13" s="22">
        <f t="shared" si="1"/>
        <v>0.18878571428571078</v>
      </c>
    </row>
    <row r="14" spans="4:10" x14ac:dyDescent="0.3">
      <c r="D14" s="6" t="s">
        <v>7</v>
      </c>
      <c r="E14" s="7">
        <v>0.97</v>
      </c>
      <c r="F14" s="8">
        <v>156.63</v>
      </c>
      <c r="G14" s="42">
        <f t="shared" si="0"/>
        <v>1.9500397312295359E-3</v>
      </c>
      <c r="H14" s="22">
        <f t="shared" si="1"/>
        <v>0.18878571428571078</v>
      </c>
    </row>
    <row r="15" spans="4:10" ht="15" thickBot="1" x14ac:dyDescent="0.35">
      <c r="D15" s="9" t="s">
        <v>23</v>
      </c>
      <c r="E15" s="10">
        <v>0.9667</v>
      </c>
      <c r="F15" s="11">
        <v>296.04000000000002</v>
      </c>
      <c r="G15" s="43">
        <f t="shared" si="0"/>
        <v>-1.4586562802272329E-3</v>
      </c>
      <c r="H15" s="44">
        <f t="shared" si="1"/>
        <v>-0.14121428571428618</v>
      </c>
    </row>
    <row r="16" spans="4:10" ht="15" thickBot="1" x14ac:dyDescent="0.35">
      <c r="D16" s="12" t="s">
        <v>9</v>
      </c>
      <c r="E16" s="13">
        <f>AVERAGE(E11:E15)</f>
        <v>0.96811214285714287</v>
      </c>
      <c r="F16" s="14">
        <f>AVERAGE(F11:F15)</f>
        <v>260.11200000000002</v>
      </c>
      <c r="G16" s="45">
        <f t="shared" si="0"/>
        <v>0</v>
      </c>
      <c r="H16" s="29">
        <f t="shared" si="1"/>
        <v>0</v>
      </c>
    </row>
    <row r="18" spans="4:8" x14ac:dyDescent="0.3">
      <c r="G18" s="46"/>
      <c r="H18" s="16"/>
    </row>
    <row r="19" spans="4:8" ht="15" thickBot="1" x14ac:dyDescent="0.35"/>
    <row r="20" spans="4:8" ht="43.8" thickBot="1" x14ac:dyDescent="0.35">
      <c r="D20" s="1" t="s">
        <v>10</v>
      </c>
      <c r="E20" s="18" t="s">
        <v>0</v>
      </c>
      <c r="F20" s="18" t="s">
        <v>11</v>
      </c>
      <c r="G20" s="17" t="s">
        <v>2</v>
      </c>
      <c r="H20" s="18" t="s">
        <v>3</v>
      </c>
    </row>
    <row r="21" spans="4:8" x14ac:dyDescent="0.3">
      <c r="D21" s="47" t="s">
        <v>4</v>
      </c>
      <c r="E21" s="19">
        <f>(0.975+0.97+0.975)/3</f>
        <v>0.97333333333333327</v>
      </c>
      <c r="F21" s="5">
        <v>2947.41</v>
      </c>
      <c r="G21" s="48">
        <f>E21/$E$29-1</f>
        <v>1.822665380079469E-3</v>
      </c>
      <c r="H21" s="20">
        <f>(E21-$E$29)*100</f>
        <v>0.17708333333333881</v>
      </c>
    </row>
    <row r="22" spans="4:8" x14ac:dyDescent="0.3">
      <c r="D22" s="49" t="s">
        <v>5</v>
      </c>
      <c r="E22" s="21">
        <v>0.97250000000000003</v>
      </c>
      <c r="F22" s="8">
        <v>2321.11</v>
      </c>
      <c r="G22" s="50">
        <f t="shared" ref="G22:G29" si="2">E22/$E$29-1</f>
        <v>9.6494049533624171E-4</v>
      </c>
      <c r="H22" s="22">
        <f t="shared" ref="H22:H29" si="3">(E22-$E$29)*100</f>
        <v>9.3750000000014655E-2</v>
      </c>
    </row>
    <row r="23" spans="4:8" x14ac:dyDescent="0.3">
      <c r="D23" s="49" t="s">
        <v>6</v>
      </c>
      <c r="E23" s="21">
        <v>0.97</v>
      </c>
      <c r="F23" s="8">
        <v>505.16</v>
      </c>
      <c r="G23" s="50">
        <f t="shared" si="2"/>
        <v>-1.6082341588934401E-3</v>
      </c>
      <c r="H23" s="22">
        <f t="shared" si="3"/>
        <v>-0.15624999999999112</v>
      </c>
    </row>
    <row r="24" spans="4:8" x14ac:dyDescent="0.3">
      <c r="D24" s="49" t="s">
        <v>7</v>
      </c>
      <c r="E24" s="21">
        <v>0.97</v>
      </c>
      <c r="F24" s="8">
        <v>3256.26</v>
      </c>
      <c r="G24" s="50">
        <f t="shared" si="2"/>
        <v>-1.6082341588934401E-3</v>
      </c>
      <c r="H24" s="22">
        <f t="shared" si="3"/>
        <v>-0.15624999999999112</v>
      </c>
    </row>
    <row r="25" spans="4:8" x14ac:dyDescent="0.3">
      <c r="D25" s="49" t="s">
        <v>8</v>
      </c>
      <c r="E25" s="21">
        <v>0.97</v>
      </c>
      <c r="F25" s="8">
        <v>1797.01</v>
      </c>
      <c r="G25" s="50">
        <f t="shared" si="2"/>
        <v>-1.6082341588934401E-3</v>
      </c>
      <c r="H25" s="22">
        <f t="shared" si="3"/>
        <v>-0.15624999999999112</v>
      </c>
    </row>
    <row r="26" spans="4:8" x14ac:dyDescent="0.3">
      <c r="D26" s="49" t="s">
        <v>23</v>
      </c>
      <c r="E26" s="21">
        <f>(0.97+0.973+0.978)/3</f>
        <v>0.97366666666666679</v>
      </c>
      <c r="F26" s="8">
        <v>1405.55</v>
      </c>
      <c r="G26" s="50">
        <f t="shared" si="2"/>
        <v>2.1657553339768931E-3</v>
      </c>
      <c r="H26" s="22">
        <f t="shared" si="3"/>
        <v>0.21041666666669068</v>
      </c>
    </row>
    <row r="27" spans="4:8" x14ac:dyDescent="0.3">
      <c r="D27" s="51" t="s">
        <v>22</v>
      </c>
      <c r="E27" s="25">
        <v>0.97299999999999998</v>
      </c>
      <c r="F27" s="11">
        <v>398.81</v>
      </c>
      <c r="G27" s="50">
        <f t="shared" si="2"/>
        <v>1.4795754261820449E-3</v>
      </c>
      <c r="H27" s="22">
        <f t="shared" si="3"/>
        <v>0.14375000000000915</v>
      </c>
    </row>
    <row r="28" spans="4:8" ht="15" thickBot="1" x14ac:dyDescent="0.35">
      <c r="D28" s="52" t="s">
        <v>24</v>
      </c>
      <c r="E28" s="53">
        <v>0.97</v>
      </c>
      <c r="F28" s="24">
        <v>470.17</v>
      </c>
      <c r="G28" s="54">
        <f t="shared" si="2"/>
        <v>-1.6082341588934401E-3</v>
      </c>
      <c r="H28" s="44">
        <f t="shared" si="3"/>
        <v>-0.15624999999999112</v>
      </c>
    </row>
    <row r="29" spans="4:8" ht="15" thickBot="1" x14ac:dyDescent="0.35">
      <c r="D29" s="26" t="s">
        <v>9</v>
      </c>
      <c r="E29" s="27">
        <f>AVERAGE(E21:E28)</f>
        <v>0.97156249999999988</v>
      </c>
      <c r="F29" s="28">
        <f>AVERAGE(F21:F28)</f>
        <v>1637.6849999999999</v>
      </c>
      <c r="G29" s="55">
        <f t="shared" si="2"/>
        <v>0</v>
      </c>
      <c r="H29" s="15">
        <f t="shared" si="3"/>
        <v>0</v>
      </c>
    </row>
    <row r="31" spans="4:8" x14ac:dyDescent="0.3">
      <c r="F31" s="30"/>
    </row>
    <row r="33" spans="6:6" x14ac:dyDescent="0.3">
      <c r="F33" s="30"/>
    </row>
  </sheetData>
  <pageMargins left="0.7" right="0.7" top="0.75" bottom="0.75" header="0.3" footer="0.3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2022</vt:lpstr>
      <vt:lpstr>'Anno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2024-06-25T08:03:15Z</dcterms:modified>
</cp:coreProperties>
</file>