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8_{A61EF302-4205-4959-A670-CF8D905A6C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1" sheetId="4" r:id="rId1"/>
  </sheets>
  <definedNames>
    <definedName name="_xlnm.Print_Area" localSheetId="0">'Anno 2021'!$C$1:$U$25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4" l="1"/>
  <c r="H3" i="4"/>
  <c r="F3" i="4"/>
  <c r="E17" i="4"/>
  <c r="H17" i="4" s="1"/>
  <c r="F11" i="4"/>
  <c r="E11" i="4"/>
  <c r="G11" i="4" s="1"/>
  <c r="F10" i="4"/>
  <c r="F17" i="4" s="1"/>
  <c r="E10" i="4"/>
  <c r="G10" i="4" s="1"/>
  <c r="G13" i="4" l="1"/>
  <c r="G15" i="4"/>
  <c r="H10" i="4"/>
  <c r="H11" i="4"/>
  <c r="H13" i="4"/>
  <c r="H15" i="4"/>
  <c r="G12" i="4"/>
  <c r="G14" i="4"/>
  <c r="G16" i="4"/>
  <c r="G17" i="4"/>
  <c r="H12" i="4"/>
  <c r="H14" i="4"/>
  <c r="H16" i="4"/>
</calcChain>
</file>

<file path=xl/sharedStrings.xml><?xml version="1.0" encoding="utf-8"?>
<sst xmlns="http://schemas.openxmlformats.org/spreadsheetml/2006/main" count="28" uniqueCount="23">
  <si>
    <t>Punteggio Medio attiribuito</t>
  </si>
  <si>
    <t>Valutazione scostamento dalla media %</t>
  </si>
  <si>
    <t>Valutazione scostamento dalla media</t>
  </si>
  <si>
    <t>Polizia Locale</t>
  </si>
  <si>
    <t>Ufficio Personale</t>
  </si>
  <si>
    <t>Sia</t>
  </si>
  <si>
    <t>Suap</t>
  </si>
  <si>
    <t>Ragioneria</t>
  </si>
  <si>
    <t>Medie totali</t>
  </si>
  <si>
    <t>Settore Personale  titolare di EQ</t>
  </si>
  <si>
    <t>Risultato media erogata</t>
  </si>
  <si>
    <t>Distribuzione del personale per classi di punteggio finale</t>
  </si>
  <si>
    <t>x&gt;95</t>
  </si>
  <si>
    <t>% x&gt;95</t>
  </si>
  <si>
    <t>80&lt;x&lt;=95</t>
  </si>
  <si>
    <t>% 80&lt;x&lt;=95</t>
  </si>
  <si>
    <t>X&lt;=80</t>
  </si>
  <si>
    <t>% X&lt;=80</t>
  </si>
  <si>
    <t>Titolari di EQ</t>
  </si>
  <si>
    <t>Personale non titolare di EQ</t>
  </si>
  <si>
    <t>Anticorruzione</t>
  </si>
  <si>
    <t>/////</t>
  </si>
  <si>
    <t>CUC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</si>
</sst>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10" fontId="0" fillId="0" borderId="4" xfId="0" applyNumberFormat="1" applyBorder="1"/>
    <xf numFmtId="44" fontId="0" fillId="0" borderId="4" xfId="0" applyNumberFormat="1" applyBorder="1" applyAlignment="1">
      <alignment horizontal="right"/>
    </xf>
    <xf numFmtId="0" fontId="1" fillId="0" borderId="5" xfId="0" applyFont="1" applyBorder="1"/>
    <xf numFmtId="10" fontId="0" fillId="0" borderId="6" xfId="0" applyNumberFormat="1" applyBorder="1"/>
    <xf numFmtId="44" fontId="0" fillId="0" borderId="6" xfId="0" applyNumberFormat="1" applyBorder="1"/>
    <xf numFmtId="0" fontId="1" fillId="0" borderId="7" xfId="0" applyFont="1" applyBorder="1"/>
    <xf numFmtId="10" fontId="0" fillId="0" borderId="8" xfId="0" applyNumberFormat="1" applyBorder="1"/>
    <xf numFmtId="44" fontId="0" fillId="0" borderId="8" xfId="0" applyNumberFormat="1" applyBorder="1"/>
    <xf numFmtId="0" fontId="1" fillId="0" borderId="1" xfId="0" applyFont="1" applyBorder="1"/>
    <xf numFmtId="10" fontId="1" fillId="0" borderId="2" xfId="0" applyNumberFormat="1" applyFont="1" applyBorder="1"/>
    <xf numFmtId="44" fontId="1" fillId="0" borderId="1" xfId="0" applyNumberFormat="1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0" fontId="0" fillId="0" borderId="3" xfId="0" applyNumberFormat="1" applyBorder="1"/>
    <xf numFmtId="2" fontId="0" fillId="0" borderId="11" xfId="0" applyNumberFormat="1" applyBorder="1" applyAlignment="1">
      <alignment horizontal="right"/>
    </xf>
    <xf numFmtId="10" fontId="0" fillId="0" borderId="5" xfId="0" applyNumberFormat="1" applyBorder="1"/>
    <xf numFmtId="2" fontId="0" fillId="0" borderId="12" xfId="0" applyNumberFormat="1" applyBorder="1" applyAlignment="1">
      <alignment horizontal="right"/>
    </xf>
    <xf numFmtId="10" fontId="0" fillId="0" borderId="7" xfId="0" applyNumberFormat="1" applyBorder="1"/>
    <xf numFmtId="2" fontId="0" fillId="0" borderId="13" xfId="0" applyNumberFormat="1" applyBorder="1" applyAlignment="1">
      <alignment horizontal="right"/>
    </xf>
    <xf numFmtId="44" fontId="0" fillId="0" borderId="0" xfId="0" applyNumberFormat="1"/>
    <xf numFmtId="10" fontId="1" fillId="0" borderId="16" xfId="0" applyNumberFormat="1" applyFont="1" applyBorder="1" applyAlignment="1">
      <alignment horizontal="center"/>
    </xf>
    <xf numFmtId="10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10" fontId="0" fillId="0" borderId="14" xfId="0" applyNumberFormat="1" applyBorder="1"/>
    <xf numFmtId="2" fontId="0" fillId="0" borderId="15" xfId="0" applyNumberFormat="1" applyBorder="1" applyAlignment="1">
      <alignment horizontal="right"/>
    </xf>
    <xf numFmtId="0" fontId="1" fillId="0" borderId="10" xfId="0" applyFont="1" applyBorder="1" applyAlignment="1">
      <alignment wrapText="1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Settore Personale  titolare di EQ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all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'Anno 2021'!$E$9</c:f>
              <c:strCache>
                <c:ptCount val="1"/>
                <c:pt idx="0">
                  <c:v>Punteggio Medio attiribuito</c:v>
                </c:pt>
              </c:strCache>
            </c:strRef>
          </c:tx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'Anno 2021'!$D$10:$D$17</c15:sqref>
                  </c15:fullRef>
                </c:ext>
              </c:extLst>
              <c:f>'Anno 2021'!$D$10:$D$16</c:f>
              <c:strCache>
                <c:ptCount val="7"/>
                <c:pt idx="0">
                  <c:v>Polizia Locale</c:v>
                </c:pt>
                <c:pt idx="1">
                  <c:v>Ufficio Personale</c:v>
                </c:pt>
                <c:pt idx="2">
                  <c:v>Sia</c:v>
                </c:pt>
                <c:pt idx="3">
                  <c:v>Suap</c:v>
                </c:pt>
                <c:pt idx="4">
                  <c:v>Ragioneria</c:v>
                </c:pt>
                <c:pt idx="5">
                  <c:v>CUC</c:v>
                </c:pt>
                <c:pt idx="6">
                  <c:v>Anticorruzione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'Anno 2021'!$E$10:$E$17</c15:sqref>
                  </c15:fullRef>
                </c:ext>
              </c:extLst>
              <c:f>'Anno 2021'!$E$10:$E$16</c:f>
              <c:numCache>
                <c:formatCode>0.00%</c:formatCode>
                <c:ptCount val="7"/>
                <c:pt idx="0">
                  <c:v>0.97333333333333327</c:v>
                </c:pt>
                <c:pt idx="1">
                  <c:v>0.96499999999999997</c:v>
                </c:pt>
                <c:pt idx="2">
                  <c:v>0.97</c:v>
                </c:pt>
                <c:pt idx="3">
                  <c:v>0.97</c:v>
                </c:pt>
                <c:pt idx="4">
                  <c:v>0.97</c:v>
                </c:pt>
                <c:pt idx="5">
                  <c:v>0.96499999999999997</c:v>
                </c:pt>
                <c:pt idx="6">
                  <c:v>0.97799999999999998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AE-4AF5-8994-CBF40CA6708F}"/>
            </c:ext>
          </c:extLst>
        </c:ser>
        <c:ser>
          <c:idx val="2"/>
          <c:order val="2"/>
          <c:tx>
            <c:strRef>
              <c:f>'Anno 2021'!$G$9</c:f>
              <c:strCache>
                <c:ptCount val="1"/>
                <c:pt idx="0">
                  <c:v>Valutazione scostamento dalla media %</c:v>
                </c:pt>
              </c:strCache>
            </c:strRef>
          </c:tx>
          <c:spPr>
            <a:solidFill>
              <a:schemeClr val="accent3">
                <a:alpha val="88000"/>
              </a:schemeClr>
            </a:solidFill>
            <a:ln>
              <a:solidFill>
                <a:schemeClr val="accent3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3">
                  <a:lumMod val="50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0066889632107024E-2"/>
                  <c:y val="-5.5267692914710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AE-4AF5-8994-CBF40CA6708F}"/>
                </c:ext>
              </c:extLst>
            </c:dLbl>
            <c:dLbl>
              <c:idx val="1"/>
              <c:layout>
                <c:manualLayout>
                  <c:x val="1.1148272017837236E-2"/>
                  <c:y val="0.1243523090580993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AE-4AF5-8994-CBF40CA6708F}"/>
                </c:ext>
              </c:extLst>
            </c:dLbl>
            <c:dLbl>
              <c:idx val="2"/>
              <c:layout>
                <c:manualLayout>
                  <c:x val="1.3377926421404682E-2"/>
                  <c:y val="0.1243523090580993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AE-4AF5-8994-CBF40CA6708F}"/>
                </c:ext>
              </c:extLst>
            </c:dLbl>
            <c:dLbl>
              <c:idx val="3"/>
              <c:layout>
                <c:manualLayout>
                  <c:x val="2.0066889632107024E-2"/>
                  <c:y val="0.138169232286777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AE-4AF5-8994-CBF40CA6708F}"/>
                </c:ext>
              </c:extLst>
            </c:dLbl>
            <c:dLbl>
              <c:idx val="4"/>
              <c:layout>
                <c:manualLayout>
                  <c:x val="1.3377926421404682E-2"/>
                  <c:y val="0.1243523090580993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AE-4AF5-8994-CBF40CA6708F}"/>
                </c:ext>
              </c:extLst>
            </c:dLbl>
            <c:dLbl>
              <c:idx val="5"/>
              <c:layout>
                <c:manualLayout>
                  <c:x val="2.8985507246376812E-2"/>
                  <c:y val="0.1335635912105511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9AE-4AF5-8994-CBF40CA6708F}"/>
                </c:ext>
              </c:extLst>
            </c:dLbl>
            <c:dLbl>
              <c:idx val="6"/>
              <c:layout>
                <c:manualLayout>
                  <c:x val="3.3444816053511704E-2"/>
                  <c:y val="-5.52676929147108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AE-4AF5-8994-CBF40CA6708F}"/>
                </c:ext>
              </c:extLst>
            </c:dLbl>
            <c:spPr>
              <a:solidFill>
                <a:schemeClr val="accent3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'Anno 2021'!$D$10:$D$17</c15:sqref>
                  </c15:fullRef>
                </c:ext>
              </c:extLst>
              <c:f>'Anno 2021'!$D$10:$D$16</c:f>
              <c:strCache>
                <c:ptCount val="7"/>
                <c:pt idx="0">
                  <c:v>Polizia Locale</c:v>
                </c:pt>
                <c:pt idx="1">
                  <c:v>Ufficio Personale</c:v>
                </c:pt>
                <c:pt idx="2">
                  <c:v>Sia</c:v>
                </c:pt>
                <c:pt idx="3">
                  <c:v>Suap</c:v>
                </c:pt>
                <c:pt idx="4">
                  <c:v>Ragioneria</c:v>
                </c:pt>
                <c:pt idx="5">
                  <c:v>CUC</c:v>
                </c:pt>
                <c:pt idx="6">
                  <c:v>Anticorruzione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'Anno 2021'!$G$10:$G$17</c15:sqref>
                  </c15:fullRef>
                </c:ext>
              </c:extLst>
              <c:f>'Anno 2021'!$G$10:$G$16</c:f>
              <c:numCache>
                <c:formatCode>0.00%</c:formatCode>
                <c:ptCount val="7"/>
                <c:pt idx="0">
                  <c:v>3.2394227937568854E-3</c:v>
                </c:pt>
                <c:pt idx="1">
                  <c:v>-5.349955826052688E-3</c:v>
                </c:pt>
                <c:pt idx="2">
                  <c:v>-1.9632865416696621E-4</c:v>
                </c:pt>
                <c:pt idx="3">
                  <c:v>-1.9632865416696621E-4</c:v>
                </c:pt>
                <c:pt idx="4">
                  <c:v>-1.9632865416696621E-4</c:v>
                </c:pt>
                <c:pt idx="5">
                  <c:v>-5.349955826052688E-3</c:v>
                </c:pt>
                <c:pt idx="6">
                  <c:v>8.0494748208501665E-3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9AE-4AF5-8994-CBF40CA6708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296795112"/>
        <c:axId val="296825496"/>
        <c:axId val="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'Anno 2021'!$F$9</c15:sqref>
                        </c15:formulaRef>
                      </c:ext>
                    </c:extLst>
                    <c:strCache>
                      <c:ptCount val="1"/>
                      <c:pt idx="0">
                        <c:v>Risultato media erogata</c:v>
                      </c:pt>
                    </c:strCache>
                  </c:strRef>
                </c:tx>
                <c:spPr>
                  <a:solidFill>
                    <a:schemeClr val="accent2">
                      <a:alpha val="88000"/>
                    </a:schemeClr>
                  </a:solidFill>
                  <a:ln>
                    <a:solidFill>
                      <a:schemeClr val="accent2">
                        <a:lumMod val="50000"/>
                      </a:schemeClr>
                    </a:solidFill>
                  </a:ln>
                  <a:effectLst/>
                  <a:scene3d>
                    <a:camera prst="orthographicFront"/>
                    <a:lightRig rig="threePt" dir="t"/>
                  </a:scene3d>
                  <a:sp3d prstMaterial="flat">
                    <a:contourClr>
                      <a:schemeClr val="accent2">
                        <a:lumMod val="50000"/>
                      </a:schemeClr>
                    </a:contourClr>
                  </a:sp3d>
                </c:spPr>
                <c:invertIfNegative val="0"/>
                <c:dLbls>
                  <c:spPr>
                    <a:solidFill>
                      <a:schemeClr val="accent2">
                        <a:alpha val="30000"/>
                      </a:schemeClr>
                    </a:solidFill>
                    <a:ln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>
                      <a:outerShdw blurRad="63500" dist="889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50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'Anno 2021'!$D$10:$D$17</c15:sqref>
                        </c15:fullRef>
                        <c15:formulaRef>
                          <c15:sqref>'Anno 2021'!$D$10:$D$16</c15:sqref>
                        </c15:formulaRef>
                      </c:ext>
                    </c:extLst>
                    <c:strCache>
                      <c:ptCount val="7"/>
                      <c:pt idx="0">
                        <c:v>Polizia Locale</c:v>
                      </c:pt>
                      <c:pt idx="1">
                        <c:v>Ufficio Personale</c:v>
                      </c:pt>
                      <c:pt idx="2">
                        <c:v>Sia</c:v>
                      </c:pt>
                      <c:pt idx="3">
                        <c:v>Suap</c:v>
                      </c:pt>
                      <c:pt idx="4">
                        <c:v>Ragioneria</c:v>
                      </c:pt>
                      <c:pt idx="5">
                        <c:v>CUC</c:v>
                      </c:pt>
                      <c:pt idx="6">
                        <c:v>Anticorruzione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'Anno 2021'!$F$10:$F$17</c15:sqref>
                        </c15:fullRef>
                        <c15:formulaRef>
                          <c15:sqref>'Anno 2021'!$F$10:$F$16</c15:sqref>
                        </c15:formulaRef>
                      </c:ext>
                    </c:extLst>
                    <c:numCache>
                      <c:formatCode>_("€"* #,##0.00_);_("€"* \(#,##0.00\);_("€"* "-"??_);_(@_)</c:formatCode>
                      <c:ptCount val="7"/>
                      <c:pt idx="0">
                        <c:v>2899.58</c:v>
                      </c:pt>
                      <c:pt idx="1">
                        <c:v>2941.97</c:v>
                      </c:pt>
                      <c:pt idx="2">
                        <c:v>2964</c:v>
                      </c:pt>
                      <c:pt idx="3">
                        <c:v>3356.97</c:v>
                      </c:pt>
                      <c:pt idx="4">
                        <c:v>988</c:v>
                      </c:pt>
                      <c:pt idx="5">
                        <c:v>988</c:v>
                      </c:pt>
                      <c:pt idx="6">
                        <c:v>988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9-99AE-4AF5-8994-CBF40CA6708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'Anno 2021'!$H$9</c15:sqref>
                        </c15:formulaRef>
                      </c:ext>
                    </c:extLst>
                    <c:strCache>
                      <c:ptCount val="1"/>
                      <c:pt idx="0">
                        <c:v>Valutazione scostamento dalla media</c:v>
                      </c:pt>
                    </c:strCache>
                  </c:strRef>
                </c:tx>
                <c:spPr>
                  <a:solidFill>
                    <a:schemeClr val="accent4">
                      <a:alpha val="88000"/>
                    </a:schemeClr>
                  </a:solidFill>
                  <a:ln>
                    <a:solidFill>
                      <a:schemeClr val="accent4">
                        <a:lumMod val="50000"/>
                      </a:schemeClr>
                    </a:solidFill>
                  </a:ln>
                  <a:effectLst/>
                  <a:scene3d>
                    <a:camera prst="orthographicFront"/>
                    <a:lightRig rig="threePt" dir="t"/>
                  </a:scene3d>
                  <a:sp3d prstMaterial="flat">
                    <a:contourClr>
                      <a:schemeClr val="accent4">
                        <a:lumMod val="50000"/>
                      </a:schemeClr>
                    </a:contourClr>
                  </a:sp3d>
                </c:spPr>
                <c:invertIfNegative val="0"/>
                <c:dLbls>
                  <c:spPr>
                    <a:solidFill>
                      <a:schemeClr val="accent4">
                        <a:alpha val="30000"/>
                      </a:schemeClr>
                    </a:solidFill>
                    <a:ln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>
                      <a:outerShdw blurRad="63500" dist="889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50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'Anno 2021'!$D$10:$D$17</c15:sqref>
                        </c15:fullRef>
                        <c15:formulaRef>
                          <c15:sqref>'Anno 2021'!$D$10:$D$16</c15:sqref>
                        </c15:formulaRef>
                      </c:ext>
                    </c:extLst>
                    <c:strCache>
                      <c:ptCount val="7"/>
                      <c:pt idx="0">
                        <c:v>Polizia Locale</c:v>
                      </c:pt>
                      <c:pt idx="1">
                        <c:v>Ufficio Personale</c:v>
                      </c:pt>
                      <c:pt idx="2">
                        <c:v>Sia</c:v>
                      </c:pt>
                      <c:pt idx="3">
                        <c:v>Suap</c:v>
                      </c:pt>
                      <c:pt idx="4">
                        <c:v>Ragioneria</c:v>
                      </c:pt>
                      <c:pt idx="5">
                        <c:v>CUC</c:v>
                      </c:pt>
                      <c:pt idx="6">
                        <c:v>Anticorruzione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'Anno 2021'!$H$10:$H$17</c15:sqref>
                        </c15:fullRef>
                        <c15:formulaRef>
                          <c15:sqref>'Anno 2021'!$H$10:$H$16</c15:sqref>
                        </c15:formulaRef>
                      </c:ext>
                    </c:extLst>
                    <c:numCache>
                      <c:formatCode>0.00</c:formatCode>
                      <c:ptCount val="7"/>
                      <c:pt idx="0">
                        <c:v>0.3142857142857225</c:v>
                      </c:pt>
                      <c:pt idx="1">
                        <c:v>-0.51904761904760788</c:v>
                      </c:pt>
                      <c:pt idx="2">
                        <c:v>-1.9047619047607434E-2</c:v>
                      </c:pt>
                      <c:pt idx="3">
                        <c:v>-1.9047619047607434E-2</c:v>
                      </c:pt>
                      <c:pt idx="4">
                        <c:v>-1.9047619047607434E-2</c:v>
                      </c:pt>
                      <c:pt idx="5">
                        <c:v>-0.51904761904760788</c:v>
                      </c:pt>
                      <c:pt idx="6">
                        <c:v>0.78095238095239328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A-99AE-4AF5-8994-CBF40CA6708F}"/>
                  </c:ext>
                </c:extLst>
              </c15:ser>
            </c15:filteredBarSeries>
          </c:ext>
        </c:extLst>
      </c:bar3DChart>
      <c:catAx>
        <c:axId val="296795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96825496"/>
        <c:crosses val="autoZero"/>
        <c:auto val="1"/>
        <c:lblAlgn val="ctr"/>
        <c:lblOffset val="100"/>
        <c:noMultiLvlLbl val="0"/>
      </c:catAx>
      <c:valAx>
        <c:axId val="296825496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296795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1">
  <cs:axisTitle>
    <cs:lnRef idx="0"/>
    <cs:fillRef idx="0"/>
    <cs:effectRef idx="0"/>
    <cs:fontRef idx="minor">
      <a:schemeClr val="lt1">
        <a:lumMod val="7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6350" cap="flat" cmpd="sng" algn="ctr">
        <a:solidFill>
          <a:schemeClr val="dk1">
            <a:tint val="75000"/>
          </a:schemeClr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</cs:dataLabel>
  <cs:dataLabelCallout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  <a:scene3d>
        <a:camera prst="orthographicFront"/>
        <a:lightRig rig="threePt" dir="t"/>
      </a:scene3d>
      <a:sp3d prstMaterial="flat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dk1">
            <a:lumMod val="75000"/>
            <a:lumOff val="2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bg2">
          <a:lumMod val="75000"/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>
        <a:solidFill>
          <a:schemeClr val="lt1">
            <a:lumMod val="50000"/>
          </a:schemeClr>
        </a:solidFill>
      </a:ln>
    </cs:spPr>
  </cs:gridlineMajor>
  <cs:gridlineMinor>
    <cs:lnRef idx="0"/>
    <cs:fillRef idx="0"/>
    <cs:effectRef idx="0"/>
    <cs:fontRef idx="minor">
      <a:schemeClr val="tx1"/>
    </cs:fontRef>
    <cs:spPr>
      <a:ln w="9525">
        <a:solidFill>
          <a:schemeClr val="lt1">
            <a:lumMod val="4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800" b="0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533399</xdr:colOff>
      <xdr:row>5</xdr:row>
      <xdr:rowOff>138112</xdr:rowOff>
    </xdr:from>
    <xdr:to>
      <xdr:col>19</xdr:col>
      <xdr:colOff>104774</xdr:colOff>
      <xdr:row>19</xdr:row>
      <xdr:rowOff>133350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J21"/>
  <sheetViews>
    <sheetView tabSelected="1" workbookViewId="0">
      <selection activeCell="D20" sqref="D20"/>
    </sheetView>
  </sheetViews>
  <sheetFormatPr defaultRowHeight="14.4" x14ac:dyDescent="0.3"/>
  <cols>
    <col min="4" max="4" width="20.109375" customWidth="1"/>
    <col min="5" max="5" width="25.88671875" customWidth="1"/>
    <col min="6" max="6" width="15.33203125" customWidth="1"/>
    <col min="7" max="7" width="12.33203125" customWidth="1"/>
    <col min="8" max="8" width="13.5546875" customWidth="1"/>
  </cols>
  <sheetData>
    <row r="1" spans="4:10" ht="15" thickBot="1" x14ac:dyDescent="0.35"/>
    <row r="2" spans="4:10" ht="45" customHeight="1" thickBot="1" x14ac:dyDescent="0.35">
      <c r="D2" s="29" t="s">
        <v>11</v>
      </c>
      <c r="E2" s="30" t="s">
        <v>12</v>
      </c>
      <c r="F2" s="31" t="s">
        <v>13</v>
      </c>
      <c r="G2" s="30" t="s">
        <v>14</v>
      </c>
      <c r="H2" s="31" t="s">
        <v>15</v>
      </c>
      <c r="I2" s="30" t="s">
        <v>16</v>
      </c>
      <c r="J2" s="31" t="s">
        <v>17</v>
      </c>
    </row>
    <row r="3" spans="4:10" ht="15" thickBot="1" x14ac:dyDescent="0.35">
      <c r="D3" s="2" t="s">
        <v>18</v>
      </c>
      <c r="E3" s="33">
        <v>10</v>
      </c>
      <c r="F3" s="23">
        <f>E3/(E3+G3+I3)</f>
        <v>1</v>
      </c>
      <c r="G3" s="30">
        <v>0</v>
      </c>
      <c r="H3" s="24">
        <f>G3/(E3+G3+I3)</f>
        <v>0</v>
      </c>
      <c r="I3" s="30">
        <v>0</v>
      </c>
      <c r="J3" s="24">
        <f>I3/(E3+G3+I3)</f>
        <v>0</v>
      </c>
    </row>
    <row r="4" spans="4:10" ht="15" thickBot="1" x14ac:dyDescent="0.35">
      <c r="D4" s="26" t="s">
        <v>19</v>
      </c>
      <c r="E4" s="32" t="s">
        <v>21</v>
      </c>
      <c r="F4" s="25" t="s">
        <v>21</v>
      </c>
      <c r="G4" s="32" t="s">
        <v>21</v>
      </c>
      <c r="H4" s="25" t="s">
        <v>21</v>
      </c>
      <c r="I4" s="32" t="s">
        <v>21</v>
      </c>
      <c r="J4" s="34" t="s">
        <v>21</v>
      </c>
    </row>
    <row r="8" spans="4:10" ht="15" thickBot="1" x14ac:dyDescent="0.35"/>
    <row r="9" spans="4:10" ht="58.2" thickBot="1" x14ac:dyDescent="0.35">
      <c r="D9" s="1" t="s">
        <v>9</v>
      </c>
      <c r="E9" s="1" t="s">
        <v>0</v>
      </c>
      <c r="F9" s="1" t="s">
        <v>10</v>
      </c>
      <c r="G9" s="14" t="s">
        <v>1</v>
      </c>
      <c r="H9" s="15" t="s">
        <v>2</v>
      </c>
    </row>
    <row r="10" spans="4:10" x14ac:dyDescent="0.3">
      <c r="D10" s="2" t="s">
        <v>3</v>
      </c>
      <c r="E10" s="3">
        <f>(0.975+0.975+0.97)/3</f>
        <v>0.97333333333333327</v>
      </c>
      <c r="F10" s="4">
        <f>(1440+3098.74+4160)/3</f>
        <v>2899.58</v>
      </c>
      <c r="G10" s="16">
        <f>E10/$E$17-1</f>
        <v>3.2394227937568854E-3</v>
      </c>
      <c r="H10" s="17">
        <f>(E10-$E$17)*100</f>
        <v>0.3142857142857225</v>
      </c>
    </row>
    <row r="11" spans="4:10" x14ac:dyDescent="0.3">
      <c r="D11" s="5" t="s">
        <v>4</v>
      </c>
      <c r="E11" s="6">
        <f>(96%+97%)/2</f>
        <v>0.96499999999999997</v>
      </c>
      <c r="F11" s="7">
        <f>2123.33+818.64</f>
        <v>2941.97</v>
      </c>
      <c r="G11" s="18">
        <f t="shared" ref="G11:G17" si="0">E11/$E$17-1</f>
        <v>-5.349955826052688E-3</v>
      </c>
      <c r="H11" s="19">
        <f t="shared" ref="H11:H17" si="1">(E11-$E$17)*100</f>
        <v>-0.51904761904760788</v>
      </c>
    </row>
    <row r="12" spans="4:10" x14ac:dyDescent="0.3">
      <c r="D12" s="5" t="s">
        <v>5</v>
      </c>
      <c r="E12" s="6">
        <v>0.97</v>
      </c>
      <c r="F12" s="7">
        <v>2964</v>
      </c>
      <c r="G12" s="18">
        <f t="shared" si="0"/>
        <v>-1.9632865416696621E-4</v>
      </c>
      <c r="H12" s="19">
        <f t="shared" si="1"/>
        <v>-1.9047619047607434E-2</v>
      </c>
    </row>
    <row r="13" spans="4:10" x14ac:dyDescent="0.3">
      <c r="D13" s="5" t="s">
        <v>6</v>
      </c>
      <c r="E13" s="6">
        <v>0.97</v>
      </c>
      <c r="F13" s="7">
        <v>3356.97</v>
      </c>
      <c r="G13" s="18">
        <f t="shared" si="0"/>
        <v>-1.9632865416696621E-4</v>
      </c>
      <c r="H13" s="19">
        <f t="shared" si="1"/>
        <v>-1.9047619047607434E-2</v>
      </c>
    </row>
    <row r="14" spans="4:10" x14ac:dyDescent="0.3">
      <c r="D14" s="5" t="s">
        <v>7</v>
      </c>
      <c r="E14" s="6">
        <v>0.97</v>
      </c>
      <c r="F14" s="7">
        <v>988</v>
      </c>
      <c r="G14" s="18">
        <f t="shared" si="0"/>
        <v>-1.9632865416696621E-4</v>
      </c>
      <c r="H14" s="19">
        <f t="shared" si="1"/>
        <v>-1.9047619047607434E-2</v>
      </c>
    </row>
    <row r="15" spans="4:10" x14ac:dyDescent="0.3">
      <c r="D15" s="5" t="s">
        <v>22</v>
      </c>
      <c r="E15" s="6">
        <v>0.96499999999999997</v>
      </c>
      <c r="F15" s="7">
        <v>988</v>
      </c>
      <c r="G15" s="18">
        <f t="shared" si="0"/>
        <v>-5.349955826052688E-3</v>
      </c>
      <c r="H15" s="19">
        <f t="shared" si="1"/>
        <v>-0.51904761904760788</v>
      </c>
    </row>
    <row r="16" spans="4:10" ht="15" thickBot="1" x14ac:dyDescent="0.35">
      <c r="D16" s="8" t="s">
        <v>20</v>
      </c>
      <c r="E16" s="9">
        <v>0.97799999999999998</v>
      </c>
      <c r="F16" s="10">
        <v>988</v>
      </c>
      <c r="G16" s="20">
        <f t="shared" si="0"/>
        <v>8.0494748208501665E-3</v>
      </c>
      <c r="H16" s="21">
        <f t="shared" si="1"/>
        <v>0.78095238095239328</v>
      </c>
    </row>
    <row r="17" spans="4:8" ht="15" thickBot="1" x14ac:dyDescent="0.35">
      <c r="D17" s="11" t="s">
        <v>8</v>
      </c>
      <c r="E17" s="12">
        <f>AVERAGE(E10:E16)</f>
        <v>0.97019047619047605</v>
      </c>
      <c r="F17" s="13">
        <f>AVERAGE(F10:F16)</f>
        <v>2160.9314285714286</v>
      </c>
      <c r="G17" s="27">
        <f t="shared" si="0"/>
        <v>0</v>
      </c>
      <c r="H17" s="28">
        <f t="shared" si="1"/>
        <v>0</v>
      </c>
    </row>
    <row r="19" spans="4:8" x14ac:dyDescent="0.3">
      <c r="F19" s="22"/>
    </row>
    <row r="21" spans="4:8" x14ac:dyDescent="0.3">
      <c r="F21" s="22"/>
    </row>
  </sheetData>
  <pageMargins left="0.7" right="0.7" top="0.75" bottom="0.75" header="0.3" footer="0.3"/>
  <pageSetup paperSize="8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2021</vt:lpstr>
      <vt:lpstr>'Anno 2021'!Area_stampa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2024-06-25T08:02:19Z</dcterms:modified>
</cp:coreProperties>
</file>